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ВСС\НА САЙТ\2025\"/>
    </mc:Choice>
  </mc:AlternateContent>
  <xr:revisionPtr revIDLastSave="0" documentId="13_ncr:1_{C5F58F8B-6A17-478F-B639-FACC7219CA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J10" i="17" l="1"/>
  <c r="J7" i="17" l="1"/>
  <c r="E14" i="2" l="1"/>
  <c r="C14" i="2"/>
  <c r="J11" i="17" l="1"/>
  <c r="J8" i="17" l="1"/>
  <c r="C14" i="17" l="1"/>
  <c r="J12" i="17" l="1"/>
  <c r="G6" i="9" l="1"/>
  <c r="G7" i="9"/>
  <c r="G8" i="9"/>
  <c r="G9" i="9"/>
  <c r="G10" i="9"/>
  <c r="G11" i="9"/>
  <c r="G5" i="9"/>
  <c r="F12" i="9"/>
  <c r="E12" i="9" l="1"/>
  <c r="D12" i="9"/>
  <c r="C12" i="9"/>
  <c r="G12" i="9" l="1"/>
  <c r="F13" i="2"/>
  <c r="F7" i="2" l="1"/>
  <c r="F8" i="2"/>
  <c r="F9" i="2"/>
  <c r="F10" i="2"/>
  <c r="F11" i="2"/>
  <c r="F12" i="2"/>
  <c r="F6" i="2"/>
  <c r="D14" i="17"/>
  <c r="E14" i="17"/>
  <c r="F14" i="17"/>
  <c r="G14" i="17"/>
  <c r="H14" i="17"/>
  <c r="I14" i="17"/>
  <c r="B14" i="17"/>
  <c r="F14" i="2" l="1"/>
  <c r="J6" i="17"/>
  <c r="J9" i="17"/>
  <c r="J13" i="17"/>
  <c r="J5" i="17"/>
  <c r="J14" i="17" l="1"/>
</calcChain>
</file>

<file path=xl/sharedStrings.xml><?xml version="1.0" encoding="utf-8"?>
<sst xmlns="http://schemas.openxmlformats.org/spreadsheetml/2006/main" count="63" uniqueCount="50">
  <si>
    <t>№</t>
  </si>
  <si>
    <t>Наименование партнера Фонда</t>
  </si>
  <si>
    <t>Бюджетные средства</t>
  </si>
  <si>
    <t>Всего</t>
  </si>
  <si>
    <t xml:space="preserve">Программа 
Лизинг </t>
  </si>
  <si>
    <t>Программа продуктивной занятости и массового предпринимательства</t>
  </si>
  <si>
    <t>ИТОГО</t>
  </si>
  <si>
    <t>Примечание: Информация по ВСС приведена с учетом первичного и вторичного освоения средств Партнерами</t>
  </si>
  <si>
    <t>Собственная программа Фонда</t>
  </si>
  <si>
    <t>Программа финансирования МСБ на принципах исламского финансирования</t>
  </si>
  <si>
    <t>АО Казахстанская Иджара Компания</t>
  </si>
  <si>
    <t>АО Лизинг Групп</t>
  </si>
  <si>
    <t>ТОО ТехноЛизинг</t>
  </si>
  <si>
    <t>АО Форте Лизинг</t>
  </si>
  <si>
    <t>АО Халык Лизинг</t>
  </si>
  <si>
    <t>Собственные средства</t>
  </si>
  <si>
    <t>Программа 
Даму-Микро</t>
  </si>
  <si>
    <t>ТОО МФО Арнур Кредит</t>
  </si>
  <si>
    <t>ТОО МФО КМФ</t>
  </si>
  <si>
    <t>ТОО МФО Тойота Файнаншл Сервисез Казахстан</t>
  </si>
  <si>
    <t>ТОО МФО Ырыс</t>
  </si>
  <si>
    <t>ТОО "МФО Business Finance"</t>
  </si>
  <si>
    <t>ТОО "МФО "РИЦ Кызылорда"</t>
  </si>
  <si>
    <t>ТОО Нур Лизинг</t>
  </si>
  <si>
    <t>Собственные программы Фонда</t>
  </si>
  <si>
    <t>Средства Фонда и МИО</t>
  </si>
  <si>
    <t>Средства Национального фонда РК (Продукты для МСБ, занятых в сфере обрабатывающей промышленности)</t>
  </si>
  <si>
    <t>Программа Даму регионы</t>
  </si>
  <si>
    <t>Программа из средств 1 транша Национального фонда РК</t>
  </si>
  <si>
    <t>Программа из средств 2 транша Национального фонда РК</t>
  </si>
  <si>
    <t>Программа из средств 3 транша Национального фонда РК</t>
  </si>
  <si>
    <t>Программа регионального финансирования МСБ (Точечная программа)</t>
  </si>
  <si>
    <t>АО Банк ЦентрКредит</t>
  </si>
  <si>
    <t>АО Евразийский банк</t>
  </si>
  <si>
    <t>АО Народный Банк Казахстана</t>
  </si>
  <si>
    <t>АО Bank RBK</t>
  </si>
  <si>
    <t>АО ForteBank</t>
  </si>
  <si>
    <t>АО Исламский Банк Al Hilal</t>
  </si>
  <si>
    <t>АО ДБ Казахстан-Зираат Интернешнл Банк</t>
  </si>
  <si>
    <t xml:space="preserve">Информация о временно свободных средствах в банках второго уровня в разрезе программ Фонда </t>
  </si>
  <si>
    <t>ТОО Эксперт Лизинг</t>
  </si>
  <si>
    <t>АО Нурбанк</t>
  </si>
  <si>
    <t>ТОО "МФО "Rangeld Finance"</t>
  </si>
  <si>
    <t>Программа Даму-Факторинг</t>
  </si>
  <si>
    <t>ТОО BCC Leasing</t>
  </si>
  <si>
    <t>АО Bereke Bank</t>
  </si>
  <si>
    <t>Женское предпринимательство "Үміт"</t>
  </si>
  <si>
    <t>Период (по состоянию на 01.09.2025)</t>
  </si>
  <si>
    <t>Информация о временно свободных средствах в лизинговых компаниях в разрезе программ Фонда по состоянию на 01.09.2025 г.</t>
  </si>
  <si>
    <t xml:space="preserve">Примечание: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</si>
</sst>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  <numFmt numFmtId="168" formatCode="_-* #,##0.0\ _₽_-;\-* #,##0.0\ _₽_-;_-* &quot;-&quot;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6" fontId="2" fillId="0" borderId="0" xfId="1" applyNumberFormat="1" applyFont="1"/>
    <xf numFmtId="167" fontId="2" fillId="0" borderId="0" xfId="1" applyNumberFormat="1" applyFont="1"/>
    <xf numFmtId="167" fontId="2" fillId="0" borderId="0" xfId="1" applyNumberFormat="1" applyFont="1" applyFill="1"/>
    <xf numFmtId="167" fontId="4" fillId="0" borderId="0" xfId="1" applyNumberFormat="1" applyFont="1" applyFill="1" applyBorder="1" applyAlignment="1">
      <alignment horizontal="right" indent="1"/>
    </xf>
    <xf numFmtId="166" fontId="2" fillId="3" borderId="0" xfId="1" applyNumberFormat="1" applyFont="1" applyFill="1" applyBorder="1"/>
    <xf numFmtId="167" fontId="2" fillId="3" borderId="0" xfId="1" applyNumberFormat="1" applyFont="1" applyFill="1"/>
    <xf numFmtId="167" fontId="2" fillId="0" borderId="5" xfId="1" applyNumberFormat="1" applyFont="1" applyFill="1" applyBorder="1" applyAlignment="1">
      <alignment horizontal="left" indent="1"/>
    </xf>
    <xf numFmtId="167" fontId="4" fillId="0" borderId="0" xfId="1" applyNumberFormat="1" applyFont="1" applyBorder="1" applyAlignment="1">
      <alignment horizontal="left" indent="1"/>
    </xf>
    <xf numFmtId="167" fontId="2" fillId="0" borderId="0" xfId="1" applyNumberFormat="1" applyFont="1" applyFill="1" applyBorder="1" applyAlignment="1">
      <alignment horizontal="left" indent="1"/>
    </xf>
    <xf numFmtId="166" fontId="2" fillId="0" borderId="1" xfId="1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 applyAlignment="1">
      <alignment horizontal="left" vertical="center"/>
    </xf>
    <xf numFmtId="166" fontId="2" fillId="0" borderId="1" xfId="1" applyNumberFormat="1" applyFont="1" applyFill="1" applyBorder="1"/>
    <xf numFmtId="167" fontId="2" fillId="0" borderId="1" xfId="1" applyNumberFormat="1" applyFont="1" applyFill="1" applyBorder="1" applyAlignment="1">
      <alignment horizontal="left" inden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/>
    <xf numFmtId="167" fontId="7" fillId="0" borderId="1" xfId="1" applyNumberFormat="1" applyFont="1" applyFill="1" applyBorder="1" applyAlignment="1">
      <alignment horizontal="left" indent="1"/>
    </xf>
    <xf numFmtId="167" fontId="6" fillId="0" borderId="1" xfId="1" applyNumberFormat="1" applyFont="1" applyFill="1" applyBorder="1" applyAlignment="1">
      <alignment horizontal="left" indent="1"/>
    </xf>
    <xf numFmtId="166" fontId="7" fillId="0" borderId="0" xfId="1" applyNumberFormat="1" applyFont="1"/>
    <xf numFmtId="167" fontId="6" fillId="0" borderId="5" xfId="1" applyNumberFormat="1" applyFont="1" applyBorder="1" applyAlignment="1">
      <alignment horizontal="left" indent="1"/>
    </xf>
    <xf numFmtId="167" fontId="6" fillId="0" borderId="0" xfId="1" applyNumberFormat="1" applyFont="1" applyFill="1" applyBorder="1" applyAlignment="1">
      <alignment horizontal="right" indent="1"/>
    </xf>
    <xf numFmtId="167" fontId="7" fillId="0" borderId="5" xfId="1" applyNumberFormat="1" applyFont="1" applyFill="1" applyBorder="1" applyAlignment="1">
      <alignment horizontal="left" indent="1"/>
    </xf>
    <xf numFmtId="167" fontId="3" fillId="0" borderId="1" xfId="1" applyNumberFormat="1" applyFont="1" applyFill="1" applyBorder="1" applyAlignment="1">
      <alignment horizontal="left" indent="1"/>
    </xf>
    <xf numFmtId="167" fontId="5" fillId="0" borderId="1" xfId="1" applyNumberFormat="1" applyFont="1" applyFill="1" applyBorder="1"/>
    <xf numFmtId="167" fontId="4" fillId="0" borderId="1" xfId="1" applyNumberFormat="1" applyFont="1" applyFill="1" applyBorder="1" applyAlignment="1">
      <alignment horizontal="left" indent="1"/>
    </xf>
    <xf numFmtId="167" fontId="4" fillId="0" borderId="5" xfId="1" applyNumberFormat="1" applyFont="1" applyBorder="1" applyAlignment="1">
      <alignment horizontal="left" indent="1"/>
    </xf>
    <xf numFmtId="167" fontId="3" fillId="0" borderId="1" xfId="1" applyNumberFormat="1" applyFont="1" applyFill="1" applyBorder="1"/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Continuous" vertical="center" wrapText="1"/>
    </xf>
    <xf numFmtId="0" fontId="11" fillId="2" borderId="1" xfId="0" applyFont="1" applyFill="1" applyBorder="1" applyAlignment="1">
      <alignment horizontal="left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2" fillId="0" borderId="6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right" indent="1"/>
    </xf>
    <xf numFmtId="166" fontId="6" fillId="0" borderId="1" xfId="1" applyNumberFormat="1" applyFont="1" applyFill="1" applyBorder="1" applyAlignment="1">
      <alignment horizontal="right" indent="1"/>
    </xf>
    <xf numFmtId="168" fontId="0" fillId="0" borderId="0" xfId="0" applyNumberFormat="1"/>
    <xf numFmtId="167" fontId="0" fillId="3" borderId="1" xfId="0" applyNumberFormat="1" applyFill="1" applyBorder="1" applyAlignment="1">
      <alignment vertical="center" wrapText="1"/>
    </xf>
    <xf numFmtId="166" fontId="7" fillId="3" borderId="1" xfId="1" applyNumberFormat="1" applyFont="1" applyFill="1" applyBorder="1"/>
    <xf numFmtId="167" fontId="7" fillId="3" borderId="1" xfId="1" applyNumberFormat="1" applyFont="1" applyFill="1" applyBorder="1" applyAlignment="1">
      <alignment horizontal="right" indent="1"/>
    </xf>
    <xf numFmtId="166" fontId="6" fillId="3" borderId="1" xfId="1" applyNumberFormat="1" applyFont="1" applyFill="1" applyBorder="1" applyAlignment="1">
      <alignment horizontal="right" indent="1"/>
    </xf>
    <xf numFmtId="0" fontId="0" fillId="3" borderId="0" xfId="0" applyFill="1"/>
    <xf numFmtId="166" fontId="2" fillId="3" borderId="1" xfId="1" applyNumberFormat="1" applyFont="1" applyFill="1" applyBorder="1"/>
    <xf numFmtId="167" fontId="2" fillId="3" borderId="4" xfId="1" applyNumberFormat="1" applyFont="1" applyFill="1" applyBorder="1" applyAlignment="1">
      <alignment horizontal="center" vertical="center" wrapText="1"/>
    </xf>
    <xf numFmtId="167" fontId="2" fillId="3" borderId="6" xfId="1" applyNumberFormat="1" applyFont="1" applyFill="1" applyBorder="1" applyAlignment="1">
      <alignment horizontal="center" vertical="center" wrapText="1"/>
    </xf>
    <xf numFmtId="167" fontId="4" fillId="3" borderId="6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/>
    <xf numFmtId="167" fontId="11" fillId="4" borderId="1" xfId="0" applyNumberFormat="1" applyFont="1" applyFill="1" applyBorder="1" applyAlignment="1">
      <alignment vertical="center" wrapText="1"/>
    </xf>
    <xf numFmtId="164" fontId="3" fillId="3" borderId="1" xfId="3" applyFont="1" applyFill="1" applyBorder="1" applyAlignment="1">
      <alignment vertical="center"/>
    </xf>
    <xf numFmtId="167" fontId="4" fillId="2" borderId="3" xfId="1" applyNumberFormat="1" applyFont="1" applyFill="1" applyBorder="1" applyAlignment="1">
      <alignment horizontal="center" vertical="center" wrapText="1"/>
    </xf>
    <xf numFmtId="167" fontId="4" fillId="2" borderId="5" xfId="1" applyNumberFormat="1" applyFont="1" applyFill="1" applyBorder="1" applyAlignment="1">
      <alignment horizontal="center" vertical="center" wrapText="1"/>
    </xf>
    <xf numFmtId="167" fontId="4" fillId="2" borderId="4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 wrapText="1"/>
    </xf>
    <xf numFmtId="167" fontId="4" fillId="2" borderId="2" xfId="1" applyNumberFormat="1" applyFont="1" applyFill="1" applyBorder="1" applyAlignment="1">
      <alignment horizontal="center" vertical="center" wrapText="1"/>
    </xf>
    <xf numFmtId="167" fontId="4" fillId="2" borderId="8" xfId="1" applyNumberFormat="1" applyFont="1" applyFill="1" applyBorder="1" applyAlignment="1">
      <alignment horizontal="center" vertical="center" wrapText="1"/>
    </xf>
    <xf numFmtId="167" fontId="4" fillId="2" borderId="7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167" fontId="8" fillId="0" borderId="1" xfId="1" applyNumberFormat="1" applyFont="1" applyFill="1" applyBorder="1" applyAlignment="1">
      <alignment horizontal="left" inden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Финансовый" xfId="1" builtinId="3"/>
    <cellStyle name="Финансовый 2" xfId="3" xr:uid="{00000000-0005-0000-0000-000004000000}"/>
    <cellStyle name="Финансовый 3" xfId="5" xr:uid="{00000000-0005-0000-0000-000005000000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 xr9:uid="{00000000-0011-0000-FFFF-FFFF00000000}"/>
    <tableStyle name="Стиль сводной таблицы 2" table="0" count="0" xr9:uid="{00000000-0011-0000-FFFF-FFFF01000000}"/>
    <tableStyle name="Стиль таблицы 1" pivot="0" count="0" xr9:uid="{00000000-0011-0000-FFFF-FFFF02000000}"/>
    <tableStyle name="Стиль таблицы 2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85" zoomScaleNormal="85" workbookViewId="0">
      <selection activeCell="C5" sqref="C5"/>
    </sheetView>
  </sheetViews>
  <sheetFormatPr defaultRowHeight="15" x14ac:dyDescent="0.25"/>
  <cols>
    <col min="1" max="1" width="38.4257812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39</v>
      </c>
    </row>
    <row r="2" spans="1:10" x14ac:dyDescent="0.25">
      <c r="A2" s="30" t="s">
        <v>47</v>
      </c>
    </row>
    <row r="3" spans="1:10" ht="30" x14ac:dyDescent="0.25">
      <c r="A3" s="30"/>
      <c r="B3" s="31" t="s">
        <v>24</v>
      </c>
      <c r="C3" s="31"/>
      <c r="D3" s="31"/>
      <c r="E3" s="30" t="s">
        <v>2</v>
      </c>
      <c r="F3" s="31" t="s">
        <v>26</v>
      </c>
      <c r="G3" s="31"/>
      <c r="H3" s="31"/>
      <c r="I3" s="30" t="s">
        <v>25</v>
      </c>
      <c r="J3" s="31" t="s">
        <v>6</v>
      </c>
    </row>
    <row r="4" spans="1:10" ht="75" x14ac:dyDescent="0.25">
      <c r="A4" s="30" t="s">
        <v>1</v>
      </c>
      <c r="B4" s="30" t="s">
        <v>27</v>
      </c>
      <c r="C4" s="32" t="s">
        <v>46</v>
      </c>
      <c r="D4" s="30" t="s">
        <v>9</v>
      </c>
      <c r="E4" s="30" t="s">
        <v>5</v>
      </c>
      <c r="F4" s="30" t="s">
        <v>28</v>
      </c>
      <c r="G4" s="30" t="s">
        <v>29</v>
      </c>
      <c r="H4" s="30" t="s">
        <v>30</v>
      </c>
      <c r="I4" s="30" t="s">
        <v>31</v>
      </c>
      <c r="J4" s="31"/>
    </row>
    <row r="5" spans="1:10" s="42" customFormat="1" x14ac:dyDescent="0.25">
      <c r="A5" s="38" t="s">
        <v>32</v>
      </c>
      <c r="B5" s="38">
        <v>798712059.73999977</v>
      </c>
      <c r="C5" s="38">
        <v>141016815.77999997</v>
      </c>
      <c r="D5" s="38">
        <v>0</v>
      </c>
      <c r="E5" s="38">
        <v>1915797.6300000008</v>
      </c>
      <c r="F5" s="38">
        <v>799785861.8200016</v>
      </c>
      <c r="G5" s="38">
        <v>657963082.27999878</v>
      </c>
      <c r="H5" s="38">
        <v>300997658.38000011</v>
      </c>
      <c r="I5" s="38">
        <v>4908090691.6000004</v>
      </c>
      <c r="J5" s="48">
        <f>SUM(B5:I5,)</f>
        <v>7608481967.2300005</v>
      </c>
    </row>
    <row r="6" spans="1:10" s="42" customFormat="1" x14ac:dyDescent="0.25">
      <c r="A6" s="38" t="s">
        <v>33</v>
      </c>
      <c r="B6" s="38"/>
      <c r="C6" s="38">
        <v>38079385.180000067</v>
      </c>
      <c r="D6" s="38">
        <v>0</v>
      </c>
      <c r="E6" s="38">
        <v>0</v>
      </c>
      <c r="F6" s="38">
        <v>1039167954.4199991</v>
      </c>
      <c r="G6" s="38">
        <v>844409617.19000053</v>
      </c>
      <c r="H6" s="38">
        <v>63844198.800000191</v>
      </c>
      <c r="I6" s="38">
        <v>0</v>
      </c>
      <c r="J6" s="48">
        <f t="shared" ref="J6:J13" si="0">SUM(B6:I6,)</f>
        <v>1985501155.5899999</v>
      </c>
    </row>
    <row r="7" spans="1:10" s="42" customFormat="1" x14ac:dyDescent="0.25">
      <c r="A7" s="38" t="s">
        <v>34</v>
      </c>
      <c r="B7" s="38">
        <v>0</v>
      </c>
      <c r="C7" s="38">
        <v>270101033.83000135</v>
      </c>
      <c r="D7" s="38">
        <v>0</v>
      </c>
      <c r="E7" s="38">
        <v>97117255.879999995</v>
      </c>
      <c r="F7" s="38">
        <v>905460058</v>
      </c>
      <c r="G7" s="38">
        <v>261564910.72</v>
      </c>
      <c r="H7" s="38">
        <v>283762936.80000001</v>
      </c>
      <c r="I7" s="38">
        <v>2033401181.5699997</v>
      </c>
      <c r="J7" s="48">
        <f t="shared" si="0"/>
        <v>3851407376.8000011</v>
      </c>
    </row>
    <row r="8" spans="1:10" s="42" customFormat="1" x14ac:dyDescent="0.25">
      <c r="A8" s="38" t="s">
        <v>35</v>
      </c>
      <c r="B8" s="38">
        <v>1005907729.6000004</v>
      </c>
      <c r="C8" s="38">
        <v>95276555.569999933</v>
      </c>
      <c r="D8" s="38">
        <v>0</v>
      </c>
      <c r="E8" s="38">
        <v>0</v>
      </c>
      <c r="F8" s="38">
        <v>75987350.710000038</v>
      </c>
      <c r="G8" s="38">
        <v>415912784.18000031</v>
      </c>
      <c r="H8" s="38">
        <v>240291294.45000219</v>
      </c>
      <c r="I8" s="38">
        <v>1997441162.0400009</v>
      </c>
      <c r="J8" s="48">
        <f t="shared" si="0"/>
        <v>3830816876.550004</v>
      </c>
    </row>
    <row r="9" spans="1:10" s="42" customFormat="1" x14ac:dyDescent="0.25">
      <c r="A9" s="38" t="s">
        <v>36</v>
      </c>
      <c r="B9" s="38"/>
      <c r="C9" s="38"/>
      <c r="D9" s="38"/>
      <c r="E9" s="38">
        <v>238991161.57999969</v>
      </c>
      <c r="F9" s="38">
        <v>1788469678.3699989</v>
      </c>
      <c r="G9" s="38">
        <v>890966750.19000053</v>
      </c>
      <c r="H9" s="38">
        <v>1072045731.5299988</v>
      </c>
      <c r="I9" s="38">
        <v>1842562775.2999992</v>
      </c>
      <c r="J9" s="48">
        <f t="shared" si="0"/>
        <v>5833036096.9699974</v>
      </c>
    </row>
    <row r="10" spans="1:10" s="42" customFormat="1" x14ac:dyDescent="0.25">
      <c r="A10" s="38" t="s">
        <v>37</v>
      </c>
      <c r="B10" s="38"/>
      <c r="C10" s="38"/>
      <c r="D10" s="38">
        <v>1360383897.9200001</v>
      </c>
      <c r="E10" s="38"/>
      <c r="F10" s="38"/>
      <c r="G10" s="38"/>
      <c r="H10" s="38"/>
      <c r="I10" s="38"/>
      <c r="J10" s="48">
        <f t="shared" si="0"/>
        <v>1360383897.9200001</v>
      </c>
    </row>
    <row r="11" spans="1:10" s="42" customFormat="1" x14ac:dyDescent="0.25">
      <c r="A11" s="38" t="s">
        <v>41</v>
      </c>
      <c r="B11" s="38"/>
      <c r="C11" s="38"/>
      <c r="D11" s="38"/>
      <c r="E11" s="49"/>
      <c r="F11" s="49">
        <v>143453544.70999998</v>
      </c>
      <c r="G11" s="38">
        <v>7727502.0499999998</v>
      </c>
      <c r="H11" s="38">
        <v>145195942.49000001</v>
      </c>
      <c r="I11" s="38"/>
      <c r="J11" s="48">
        <f>SUM(B11:I11,)</f>
        <v>296376989.25</v>
      </c>
    </row>
    <row r="12" spans="1:10" s="42" customFormat="1" x14ac:dyDescent="0.25">
      <c r="A12" s="38" t="s">
        <v>45</v>
      </c>
      <c r="B12" s="38"/>
      <c r="C12" s="38"/>
      <c r="D12" s="38"/>
      <c r="E12" s="38"/>
      <c r="F12" s="38"/>
      <c r="G12" s="38"/>
      <c r="H12" s="38">
        <v>2504739097.9000015</v>
      </c>
      <c r="I12" s="38"/>
      <c r="J12" s="48">
        <f t="shared" si="0"/>
        <v>2504739097.9000015</v>
      </c>
    </row>
    <row r="13" spans="1:10" s="42" customFormat="1" ht="30" x14ac:dyDescent="0.25">
      <c r="A13" s="38" t="s">
        <v>38</v>
      </c>
      <c r="B13" s="38">
        <v>77066.989999771118</v>
      </c>
      <c r="C13" s="38"/>
      <c r="D13" s="38"/>
      <c r="E13" s="38"/>
      <c r="F13" s="38"/>
      <c r="G13" s="38"/>
      <c r="H13" s="38"/>
      <c r="I13" s="38"/>
      <c r="J13" s="48">
        <f t="shared" si="0"/>
        <v>77066.989999771118</v>
      </c>
    </row>
    <row r="14" spans="1:10" x14ac:dyDescent="0.25">
      <c r="A14" s="32" t="s">
        <v>6</v>
      </c>
      <c r="B14" s="33">
        <f>SUM(B5:B13)</f>
        <v>1804696856.3299999</v>
      </c>
      <c r="C14" s="33">
        <f t="shared" ref="C14:I14" si="1">SUM(C5:C13)</f>
        <v>544473790.36000133</v>
      </c>
      <c r="D14" s="33">
        <f t="shared" si="1"/>
        <v>1360383897.9200001</v>
      </c>
      <c r="E14" s="33">
        <f t="shared" si="1"/>
        <v>338024215.08999968</v>
      </c>
      <c r="F14" s="33">
        <f t="shared" si="1"/>
        <v>4752324448.0299997</v>
      </c>
      <c r="G14" s="33">
        <f t="shared" si="1"/>
        <v>3078544646.6100006</v>
      </c>
      <c r="H14" s="33">
        <f t="shared" si="1"/>
        <v>4610876860.3500023</v>
      </c>
      <c r="I14" s="33">
        <f t="shared" si="1"/>
        <v>10781495810.51</v>
      </c>
      <c r="J14" s="33">
        <f>SUM(J5:J13)</f>
        <v>27270820525.200005</v>
      </c>
    </row>
    <row r="17" spans="4:6" x14ac:dyDescent="0.25">
      <c r="D17" s="37"/>
    </row>
    <row r="25" spans="4:6" x14ac:dyDescent="0.25">
      <c r="D25" s="62"/>
      <c r="E25" s="62"/>
      <c r="F25" s="62"/>
    </row>
    <row r="28" spans="4:6" x14ac:dyDescent="0.25">
      <c r="D28" s="62"/>
      <c r="E28" s="62"/>
      <c r="F28" s="6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23"/>
  <sheetViews>
    <sheetView zoomScale="80" zoomScaleNormal="8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:B13"/>
    </sheetView>
  </sheetViews>
  <sheetFormatPr defaultColWidth="9.140625" defaultRowHeight="15" x14ac:dyDescent="0.25"/>
  <cols>
    <col min="1" max="1" width="7" style="1" customWidth="1"/>
    <col min="2" max="2" width="47.140625" style="2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53" t="s">
        <v>48</v>
      </c>
      <c r="B1" s="53"/>
      <c r="C1" s="53"/>
      <c r="D1" s="53"/>
      <c r="E1" s="53"/>
      <c r="F1" s="53"/>
    </row>
    <row r="3" spans="1:6" ht="30" customHeight="1" x14ac:dyDescent="0.25">
      <c r="A3" s="50" t="s">
        <v>0</v>
      </c>
      <c r="B3" s="50" t="s">
        <v>1</v>
      </c>
      <c r="C3" s="54" t="s">
        <v>8</v>
      </c>
      <c r="D3" s="55"/>
      <c r="E3" s="56"/>
      <c r="F3" s="50" t="s">
        <v>3</v>
      </c>
    </row>
    <row r="4" spans="1:6" ht="15" customHeight="1" x14ac:dyDescent="0.25">
      <c r="A4" s="51"/>
      <c r="B4" s="51"/>
      <c r="C4" s="50" t="s">
        <v>4</v>
      </c>
      <c r="D4" s="50" t="s">
        <v>43</v>
      </c>
      <c r="E4" s="50" t="s">
        <v>9</v>
      </c>
      <c r="F4" s="51"/>
    </row>
    <row r="5" spans="1:6" ht="56.25" customHeight="1" x14ac:dyDescent="0.25">
      <c r="A5" s="52"/>
      <c r="B5" s="52"/>
      <c r="C5" s="52"/>
      <c r="D5" s="52"/>
      <c r="E5" s="52"/>
      <c r="F5" s="52"/>
    </row>
    <row r="6" spans="1:6" s="3" customFormat="1" x14ac:dyDescent="0.25">
      <c r="A6" s="10">
        <v>1</v>
      </c>
      <c r="B6" s="13" t="s">
        <v>10</v>
      </c>
      <c r="C6" s="11"/>
      <c r="D6" s="11"/>
      <c r="E6" s="29">
        <v>399599907</v>
      </c>
      <c r="F6" s="26">
        <f>SUM(C6:E6)</f>
        <v>399599907</v>
      </c>
    </row>
    <row r="7" spans="1:6" s="6" customFormat="1" x14ac:dyDescent="0.25">
      <c r="A7" s="43">
        <v>2</v>
      </c>
      <c r="B7" s="15" t="s">
        <v>11</v>
      </c>
      <c r="C7" s="44">
        <v>-1133208733</v>
      </c>
      <c r="D7" s="45"/>
      <c r="E7" s="46"/>
      <c r="F7" s="47">
        <f t="shared" ref="F7:F13" si="0">SUM(C7:E7)</f>
        <v>-1133208733</v>
      </c>
    </row>
    <row r="8" spans="1:6" s="3" customFormat="1" x14ac:dyDescent="0.25">
      <c r="A8" s="14">
        <v>3</v>
      </c>
      <c r="B8" s="25" t="s">
        <v>12</v>
      </c>
      <c r="C8" s="17">
        <v>-43146056</v>
      </c>
      <c r="D8" s="34"/>
      <c r="E8" s="16"/>
      <c r="F8" s="26">
        <f t="shared" si="0"/>
        <v>-43146056</v>
      </c>
    </row>
    <row r="9" spans="1:6" s="3" customFormat="1" x14ac:dyDescent="0.25">
      <c r="A9" s="14">
        <v>4</v>
      </c>
      <c r="B9" s="15" t="s">
        <v>13</v>
      </c>
      <c r="C9" s="17">
        <v>398901665</v>
      </c>
      <c r="D9" s="34"/>
      <c r="E9" s="16"/>
      <c r="F9" s="26">
        <f t="shared" si="0"/>
        <v>398901665</v>
      </c>
    </row>
    <row r="10" spans="1:6" s="3" customFormat="1" x14ac:dyDescent="0.25">
      <c r="A10" s="14">
        <v>5</v>
      </c>
      <c r="B10" s="15" t="s">
        <v>14</v>
      </c>
      <c r="C10" s="17">
        <v>-87088213</v>
      </c>
      <c r="D10" s="34"/>
      <c r="E10" s="16"/>
      <c r="F10" s="26">
        <f t="shared" si="0"/>
        <v>-87088213</v>
      </c>
    </row>
    <row r="11" spans="1:6" s="3" customFormat="1" x14ac:dyDescent="0.25">
      <c r="A11" s="14">
        <v>6</v>
      </c>
      <c r="B11" s="15" t="s">
        <v>23</v>
      </c>
      <c r="C11" s="17">
        <v>-332560889</v>
      </c>
      <c r="D11" s="34"/>
      <c r="E11" s="16"/>
      <c r="F11" s="26">
        <f t="shared" si="0"/>
        <v>-332560889</v>
      </c>
    </row>
    <row r="12" spans="1:6" s="3" customFormat="1" x14ac:dyDescent="0.25">
      <c r="A12" s="14">
        <v>7</v>
      </c>
      <c r="B12" s="15" t="s">
        <v>40</v>
      </c>
      <c r="C12" s="17">
        <v>-776376</v>
      </c>
      <c r="D12" s="34"/>
      <c r="E12" s="16"/>
      <c r="F12" s="26">
        <f t="shared" si="0"/>
        <v>-776376</v>
      </c>
    </row>
    <row r="13" spans="1:6" s="3" customFormat="1" x14ac:dyDescent="0.25">
      <c r="A13" s="14">
        <v>8</v>
      </c>
      <c r="B13" s="15" t="s">
        <v>44</v>
      </c>
      <c r="C13" s="17">
        <v>578310033.18999958</v>
      </c>
      <c r="D13" s="34"/>
      <c r="E13" s="16"/>
      <c r="F13" s="26">
        <f t="shared" si="0"/>
        <v>578310033.18999958</v>
      </c>
    </row>
    <row r="14" spans="1:6" s="3" customFormat="1" x14ac:dyDescent="0.25">
      <c r="A14" s="10"/>
      <c r="B14" s="12" t="s">
        <v>6</v>
      </c>
      <c r="C14" s="27">
        <f>SUM(C7:C13)</f>
        <v>-619568568.81000042</v>
      </c>
      <c r="D14" s="27"/>
      <c r="E14" s="27">
        <f>SUM(E6:E13)</f>
        <v>399599907</v>
      </c>
      <c r="F14" s="27">
        <f>SUM(F6:F13)</f>
        <v>-219968661.81000042</v>
      </c>
    </row>
    <row r="15" spans="1:6" s="6" customFormat="1" x14ac:dyDescent="0.25">
      <c r="A15" s="5"/>
      <c r="B15" s="28"/>
      <c r="C15" s="8"/>
      <c r="D15" s="8"/>
      <c r="E15" s="8"/>
      <c r="F15" s="4"/>
    </row>
    <row r="16" spans="1:6" s="6" customFormat="1" x14ac:dyDescent="0.25">
      <c r="A16" s="5"/>
      <c r="B16" s="7" t="s">
        <v>7</v>
      </c>
      <c r="C16" s="9"/>
      <c r="D16" s="9"/>
      <c r="E16" s="9"/>
      <c r="F16" s="4"/>
    </row>
    <row r="17" spans="1:6" s="6" customFormat="1" x14ac:dyDescent="0.25">
      <c r="A17" s="5"/>
      <c r="B17" s="7"/>
      <c r="C17" s="9"/>
      <c r="D17" s="9"/>
      <c r="E17" s="9"/>
      <c r="F17" s="4"/>
    </row>
    <row r="23" spans="1:6" x14ac:dyDescent="0.25">
      <c r="C23" s="2">
        <v>7199545455</v>
      </c>
      <c r="D23" s="2">
        <v>6621235421.8100004</v>
      </c>
      <c r="E23" s="2">
        <f>C23-D23</f>
        <v>578310033.18999958</v>
      </c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6:E17">
    <cfRule type="cellIs" dxfId="3" priority="2" operator="lessThanOrEqual">
      <formula>#REF!</formula>
    </cfRule>
    <cfRule type="cellIs" priority="3" operator="lessThanOrEqual">
      <formula>#REF!</formula>
    </cfRule>
  </conditionalFormatting>
  <conditionalFormatting sqref="B14:F14 B15:E15">
    <cfRule type="cellIs" priority="1" operator="lessThanOrEqual">
      <formula>0</formula>
    </cfRule>
  </conditionalFormatting>
  <conditionalFormatting sqref="F15:F17">
    <cfRule type="cellIs" priority="1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zoomScale="80" zoomScaleNormal="80" workbookViewId="0">
      <selection activeCell="B15" sqref="B15"/>
    </sheetView>
  </sheetViews>
  <sheetFormatPr defaultRowHeight="15" x14ac:dyDescent="0.25"/>
  <cols>
    <col min="1" max="1" width="6.7109375" bestFit="1" customWidth="1"/>
    <col min="2" max="2" width="53" customWidth="1"/>
    <col min="3" max="3" width="22.28515625" customWidth="1"/>
    <col min="4" max="4" width="20.28515625" customWidth="1"/>
    <col min="5" max="5" width="22" customWidth="1"/>
    <col min="6" max="6" width="19.140625" customWidth="1"/>
    <col min="7" max="7" width="22.42578125" customWidth="1"/>
  </cols>
  <sheetData>
    <row r="1" spans="1:7" x14ac:dyDescent="0.25">
      <c r="A1" s="53" t="s">
        <v>48</v>
      </c>
      <c r="B1" s="53"/>
      <c r="C1" s="53"/>
      <c r="D1" s="53"/>
      <c r="E1" s="53"/>
    </row>
    <row r="2" spans="1:7" ht="38.25" customHeight="1" x14ac:dyDescent="0.25">
      <c r="A2" s="57" t="s">
        <v>0</v>
      </c>
      <c r="B2" s="57" t="s">
        <v>1</v>
      </c>
      <c r="C2" s="60" t="s">
        <v>15</v>
      </c>
      <c r="D2" s="61"/>
      <c r="E2" s="60" t="s">
        <v>2</v>
      </c>
      <c r="F2" s="61"/>
      <c r="G2" s="57" t="s">
        <v>3</v>
      </c>
    </row>
    <row r="3" spans="1:7" ht="15" customHeight="1" x14ac:dyDescent="0.25">
      <c r="A3" s="57"/>
      <c r="B3" s="57"/>
      <c r="C3" s="58" t="s">
        <v>16</v>
      </c>
      <c r="D3" s="58" t="s">
        <v>43</v>
      </c>
      <c r="E3" s="58" t="s">
        <v>5</v>
      </c>
      <c r="F3" s="58" t="s">
        <v>31</v>
      </c>
      <c r="G3" s="57"/>
    </row>
    <row r="4" spans="1:7" ht="15" customHeight="1" x14ac:dyDescent="0.25">
      <c r="A4" s="57"/>
      <c r="B4" s="57"/>
      <c r="C4" s="59"/>
      <c r="D4" s="59"/>
      <c r="E4" s="59"/>
      <c r="F4" s="59"/>
      <c r="G4" s="57"/>
    </row>
    <row r="5" spans="1:7" s="42" customFormat="1" ht="15.75" x14ac:dyDescent="0.25">
      <c r="A5" s="39">
        <v>1</v>
      </c>
      <c r="B5" s="64" t="s">
        <v>17</v>
      </c>
      <c r="C5" s="40">
        <v>310497630</v>
      </c>
      <c r="D5" s="40"/>
      <c r="E5" s="40"/>
      <c r="F5" s="40">
        <v>0</v>
      </c>
      <c r="G5" s="41">
        <f>SUM(C5:F5)</f>
        <v>310497630</v>
      </c>
    </row>
    <row r="6" spans="1:7" ht="15.75" x14ac:dyDescent="0.25">
      <c r="A6" s="18">
        <v>2</v>
      </c>
      <c r="B6" s="19" t="s">
        <v>18</v>
      </c>
      <c r="C6" s="35">
        <v>30625410</v>
      </c>
      <c r="D6" s="35"/>
      <c r="E6" s="35"/>
      <c r="F6" s="35"/>
      <c r="G6" s="36">
        <f t="shared" ref="G6:G12" si="0">SUM(C6:F6)</f>
        <v>30625410</v>
      </c>
    </row>
    <row r="7" spans="1:7" ht="15.75" x14ac:dyDescent="0.25">
      <c r="A7" s="18">
        <v>3</v>
      </c>
      <c r="B7" s="19" t="s">
        <v>19</v>
      </c>
      <c r="C7" s="35">
        <v>62808662</v>
      </c>
      <c r="D7" s="35"/>
      <c r="E7" s="35"/>
      <c r="F7" s="35"/>
      <c r="G7" s="36">
        <f t="shared" si="0"/>
        <v>62808662</v>
      </c>
    </row>
    <row r="8" spans="1:7" s="42" customFormat="1" ht="15.75" x14ac:dyDescent="0.25">
      <c r="A8" s="39">
        <v>4</v>
      </c>
      <c r="B8" s="19" t="s">
        <v>20</v>
      </c>
      <c r="C8" s="40"/>
      <c r="D8" s="40"/>
      <c r="E8" s="40">
        <v>106678530</v>
      </c>
      <c r="F8" s="40">
        <v>13223647.890000001</v>
      </c>
      <c r="G8" s="41">
        <f t="shared" si="0"/>
        <v>119902177.89</v>
      </c>
    </row>
    <row r="9" spans="1:7" ht="15.75" x14ac:dyDescent="0.25">
      <c r="A9" s="18">
        <v>5</v>
      </c>
      <c r="B9" s="19" t="s">
        <v>21</v>
      </c>
      <c r="C9" s="35">
        <v>814.59999999962747</v>
      </c>
      <c r="D9" s="35"/>
      <c r="E9" s="35"/>
      <c r="F9" s="35"/>
      <c r="G9" s="36">
        <f t="shared" si="0"/>
        <v>814.59999999962747</v>
      </c>
    </row>
    <row r="10" spans="1:7" ht="15.75" x14ac:dyDescent="0.25">
      <c r="A10" s="18">
        <v>6</v>
      </c>
      <c r="B10" s="19" t="s">
        <v>22</v>
      </c>
      <c r="C10" s="35">
        <v>-1436614.0200000033</v>
      </c>
      <c r="D10" s="35"/>
      <c r="E10" s="35"/>
      <c r="F10" s="35"/>
      <c r="G10" s="36">
        <f t="shared" si="0"/>
        <v>-1436614.0200000033</v>
      </c>
    </row>
    <row r="11" spans="1:7" ht="15.75" x14ac:dyDescent="0.25">
      <c r="A11" s="18">
        <v>8</v>
      </c>
      <c r="B11" s="19" t="s">
        <v>42</v>
      </c>
      <c r="C11" s="35">
        <v>17541818.190000001</v>
      </c>
      <c r="D11" s="35"/>
      <c r="E11" s="35"/>
      <c r="F11" s="35"/>
      <c r="G11" s="36">
        <f t="shared" si="0"/>
        <v>17541818.190000001</v>
      </c>
    </row>
    <row r="12" spans="1:7" ht="15.75" x14ac:dyDescent="0.25">
      <c r="A12" s="18"/>
      <c r="B12" s="20" t="s">
        <v>6</v>
      </c>
      <c r="C12" s="36">
        <f>SUM(C5:C11)</f>
        <v>420037720.77000004</v>
      </c>
      <c r="D12" s="36">
        <f>SUM(D5:D11)</f>
        <v>0</v>
      </c>
      <c r="E12" s="36">
        <f>SUM(E5:E11)</f>
        <v>106678530</v>
      </c>
      <c r="F12" s="36">
        <f>SUM(F5:F11)</f>
        <v>13223647.890000001</v>
      </c>
      <c r="G12" s="36">
        <f t="shared" si="0"/>
        <v>539939898.66000009</v>
      </c>
    </row>
    <row r="13" spans="1:7" ht="15.75" x14ac:dyDescent="0.25">
      <c r="A13" s="21"/>
      <c r="B13" s="22"/>
      <c r="C13" s="23"/>
      <c r="D13" s="23"/>
      <c r="E13" s="23"/>
    </row>
    <row r="14" spans="1:7" ht="15.75" x14ac:dyDescent="0.25">
      <c r="A14" s="21"/>
      <c r="B14" s="24" t="s">
        <v>49</v>
      </c>
      <c r="C14" s="23"/>
      <c r="D14" s="23"/>
      <c r="E14" s="23"/>
    </row>
    <row r="22" spans="2:4" x14ac:dyDescent="0.25">
      <c r="B22" s="63"/>
      <c r="C22" s="63"/>
      <c r="D22" s="63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12:B13">
    <cfRule type="cellIs" priority="10" operator="lessThanOrEqual">
      <formula>0</formula>
    </cfRule>
  </conditionalFormatting>
  <conditionalFormatting sqref="B14">
    <cfRule type="cellIs" priority="12" operator="lessThanOrEqual">
      <formula>#REF!</formula>
    </cfRule>
    <cfRule type="cellIs" dxfId="2" priority="14" operator="lessThanOrEqual">
      <formula>#REF!</formula>
    </cfRule>
  </conditionalFormatting>
  <conditionalFormatting sqref="C6:D6">
    <cfRule type="cellIs" priority="1" operator="lessThanOrEqual">
      <formula>#REF!</formula>
    </cfRule>
    <cfRule type="cellIs" dxfId="1" priority="2" operator="lessThanOrEqual">
      <formula>#REF!</formula>
    </cfRule>
  </conditionalFormatting>
  <conditionalFormatting sqref="C13:E14">
    <cfRule type="cellIs" priority="13" operator="lessThanOrEqual">
      <formula>0</formula>
    </cfRule>
  </conditionalFormatting>
  <conditionalFormatting sqref="C12:F12">
    <cfRule type="cellIs" priority="6" operator="lessThanOrEqual">
      <formula>0</formula>
    </cfRule>
  </conditionalFormatting>
  <conditionalFormatting sqref="G2">
    <cfRule type="cellIs" priority="4" operator="lessThanOrEqual">
      <formula>0</formula>
    </cfRule>
  </conditionalFormatting>
  <conditionalFormatting sqref="G5:G12">
    <cfRule type="cellIs" dxfId="0" priority="5" operator="lessThanOr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Бахыт Байнышанов</cp:lastModifiedBy>
  <cp:lastPrinted>2020-10-20T04:05:20Z</cp:lastPrinted>
  <dcterms:created xsi:type="dcterms:W3CDTF">2020-08-14T05:30:27Z</dcterms:created>
  <dcterms:modified xsi:type="dcterms:W3CDTF">2025-09-22T10:35:12Z</dcterms:modified>
</cp:coreProperties>
</file>